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312" windowHeight="10008" activeTab="0"/>
  </bookViews>
  <sheets>
    <sheet name="Øst" sheetId="1" r:id="rId1"/>
    <sheet name="Ark1" sheetId="2" r:id="rId2"/>
  </sheets>
  <definedNames>
    <definedName name="_xlnm.Print_Area" localSheetId="0">'Øst'!$A$1:$M$20</definedName>
  </definedNames>
  <calcPr fullCalcOnLoad="1"/>
</workbook>
</file>

<file path=xl/sharedStrings.xml><?xml version="1.0" encoding="utf-8"?>
<sst xmlns="http://schemas.openxmlformats.org/spreadsheetml/2006/main" count="29" uniqueCount="28">
  <si>
    <t>År</t>
  </si>
  <si>
    <t>Ku/</t>
  </si>
  <si>
    <t>Okse 2 ½</t>
  </si>
  <si>
    <t>Okse 1 ½</t>
  </si>
  <si>
    <t>Oksekalv</t>
  </si>
  <si>
    <t>KU 2 ½</t>
  </si>
  <si>
    <t>Ku 1 ½</t>
  </si>
  <si>
    <t>Kukalv</t>
  </si>
  <si>
    <t>Sum felte dyr</t>
  </si>
  <si>
    <t xml:space="preserve">Tildelte </t>
  </si>
  <si>
    <t>Fellings %</t>
  </si>
  <si>
    <t>Okse</t>
  </si>
  <si>
    <t>SUM</t>
  </si>
  <si>
    <t>% fordel.</t>
  </si>
  <si>
    <t>&lt; 20</t>
  </si>
  <si>
    <t>&lt; 19</t>
  </si>
  <si>
    <t>&gt; 25</t>
  </si>
  <si>
    <t>Målsettning</t>
  </si>
  <si>
    <t xml:space="preserve">Okse </t>
  </si>
  <si>
    <t xml:space="preserve">Ku  </t>
  </si>
  <si>
    <t>Kalv</t>
  </si>
  <si>
    <t>Ungdyr 61%</t>
  </si>
  <si>
    <t>inkl. kalv</t>
  </si>
  <si>
    <t>2014 - 2017</t>
  </si>
  <si>
    <t>Vald Øst</t>
  </si>
  <si>
    <t>Korrigert etter aldersbestemt tannavlesning 2014</t>
  </si>
  <si>
    <t>Korrigert etter aldersbestemt tannavlesning 2016</t>
  </si>
  <si>
    <t>Korrigert etter aldersbestemt tannavlesning 2017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</si>
</sst>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\ 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25" fillId="0" borderId="0" applyFont="0" applyFill="0" applyBorder="0" applyAlignment="0" applyProtection="0"/>
    <xf numFmtId="0" fontId="33" fillId="24" borderId="3" applyNumberFormat="0" applyAlignment="0" applyProtection="0"/>
    <xf numFmtId="0" fontId="25" fillId="25" borderId="4" applyNumberFormat="0" applyFont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25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2" fontId="4" fillId="0" borderId="2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72" fontId="4" fillId="0" borderId="3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172" fontId="3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33" borderId="39" xfId="0" applyFont="1" applyFill="1" applyBorder="1" applyAlignment="1">
      <alignment/>
    </xf>
    <xf numFmtId="173" fontId="3" fillId="0" borderId="39" xfId="48" applyNumberFormat="1" applyFont="1" applyBorder="1" applyAlignment="1">
      <alignment/>
    </xf>
    <xf numFmtId="173" fontId="3" fillId="0" borderId="40" xfId="48" applyNumberFormat="1" applyFont="1" applyBorder="1" applyAlignment="1">
      <alignment/>
    </xf>
    <xf numFmtId="173" fontId="3" fillId="0" borderId="40" xfId="0" applyNumberFormat="1" applyFont="1" applyBorder="1" applyAlignment="1">
      <alignment/>
    </xf>
    <xf numFmtId="173" fontId="3" fillId="0" borderId="35" xfId="48" applyNumberFormat="1" applyFont="1" applyBorder="1" applyAlignment="1">
      <alignment/>
    </xf>
    <xf numFmtId="173" fontId="3" fillId="0" borderId="0" xfId="48" applyNumberFormat="1" applyFont="1" applyBorder="1" applyAlignment="1">
      <alignment/>
    </xf>
    <xf numFmtId="173" fontId="6" fillId="0" borderId="41" xfId="0" applyNumberFormat="1" applyFont="1" applyFill="1" applyBorder="1" applyAlignment="1">
      <alignment/>
    </xf>
    <xf numFmtId="173" fontId="6" fillId="0" borderId="42" xfId="48" applyNumberFormat="1" applyFont="1" applyFill="1" applyBorder="1" applyAlignment="1">
      <alignment/>
    </xf>
    <xf numFmtId="173" fontId="3" fillId="0" borderId="39" xfId="48" applyNumberFormat="1" applyFont="1" applyFill="1" applyBorder="1" applyAlignment="1">
      <alignment/>
    </xf>
    <xf numFmtId="173" fontId="5" fillId="34" borderId="29" xfId="48" applyNumberFormat="1" applyFont="1" applyFill="1" applyBorder="1" applyAlignment="1">
      <alignment/>
    </xf>
    <xf numFmtId="173" fontId="5" fillId="0" borderId="0" xfId="48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5" fillId="34" borderId="22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3" fontId="3" fillId="35" borderId="39" xfId="48" applyNumberFormat="1" applyFont="1" applyFill="1" applyBorder="1" applyAlignment="1">
      <alignment/>
    </xf>
    <xf numFmtId="172" fontId="3" fillId="0" borderId="20" xfId="0" applyNumberFormat="1" applyFont="1" applyBorder="1" applyAlignment="1">
      <alignment/>
    </xf>
    <xf numFmtId="0" fontId="4" fillId="0" borderId="29" xfId="42" applyFont="1" applyBorder="1">
      <alignment/>
      <protection/>
    </xf>
    <xf numFmtId="0" fontId="4" fillId="0" borderId="23" xfId="42" applyFont="1" applyBorder="1" applyAlignment="1">
      <alignment wrapText="1"/>
      <protection/>
    </xf>
    <xf numFmtId="0" fontId="4" fillId="0" borderId="29" xfId="42" applyFont="1" applyBorder="1" applyAlignment="1">
      <alignment wrapText="1"/>
      <protection/>
    </xf>
    <xf numFmtId="0" fontId="4" fillId="0" borderId="31" xfId="42" applyFont="1" applyBorder="1">
      <alignment/>
      <protection/>
    </xf>
    <xf numFmtId="173" fontId="5" fillId="33" borderId="22" xfId="49" applyNumberFormat="1" applyFont="1" applyFill="1" applyBorder="1" applyAlignment="1">
      <alignment/>
    </xf>
    <xf numFmtId="173" fontId="5" fillId="0" borderId="22" xfId="49" applyNumberFormat="1" applyFont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0" xfId="0" applyFont="1" applyFill="1" applyAlignment="1">
      <alignment/>
    </xf>
    <xf numFmtId="173" fontId="7" fillId="0" borderId="0" xfId="48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42" fillId="0" borderId="34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Prosent 2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4286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 descr="hea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VAAP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B24" sqref="B24:L24"/>
    </sheetView>
  </sheetViews>
  <sheetFormatPr defaultColWidth="11.421875" defaultRowHeight="12.75"/>
  <cols>
    <col min="1" max="1" width="2.421875" style="0" customWidth="1"/>
    <col min="3" max="3" width="11.28125" style="0" customWidth="1"/>
    <col min="4" max="4" width="10.8515625" style="0" customWidth="1"/>
    <col min="5" max="5" width="10.140625" style="0" customWidth="1"/>
    <col min="6" max="6" width="9.140625" style="0" customWidth="1"/>
    <col min="7" max="8" width="8.8515625" style="0" customWidth="1"/>
    <col min="9" max="9" width="14.28125" style="0" customWidth="1"/>
    <col min="10" max="10" width="12.140625" style="0" customWidth="1"/>
    <col min="11" max="11" width="15.421875" style="0" customWidth="1"/>
  </cols>
  <sheetData>
    <row r="1" spans="1:15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O1" s="3"/>
    </row>
    <row r="2" spans="1:15" ht="15.75">
      <c r="A2" s="1"/>
      <c r="B2" s="2"/>
      <c r="C2" s="2"/>
      <c r="D2" s="2"/>
      <c r="E2" s="4" t="s">
        <v>23</v>
      </c>
      <c r="F2" s="2"/>
      <c r="G2" s="2"/>
      <c r="H2" s="2"/>
      <c r="I2" s="2"/>
      <c r="J2" s="2"/>
      <c r="K2" s="2"/>
      <c r="L2" s="2"/>
      <c r="M2" s="1"/>
      <c r="O2" s="3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O3" s="3"/>
    </row>
    <row r="4" spans="1:15" ht="6" customHeight="1" thickBot="1">
      <c r="A4" s="5"/>
      <c r="B4" s="6"/>
      <c r="C4" s="7"/>
      <c r="D4" s="2"/>
      <c r="E4" s="2"/>
      <c r="F4" s="2"/>
      <c r="G4" s="2"/>
      <c r="H4" s="2"/>
      <c r="I4" s="2"/>
      <c r="J4" s="2"/>
      <c r="K4" s="8"/>
      <c r="L4" s="2"/>
      <c r="M4" s="1"/>
      <c r="O4" s="3"/>
    </row>
    <row r="5" spans="1:15" ht="15.75" thickBot="1">
      <c r="A5" s="1"/>
      <c r="B5" s="9" t="s">
        <v>0</v>
      </c>
      <c r="C5" s="10" t="s">
        <v>24</v>
      </c>
      <c r="D5" s="11"/>
      <c r="E5" s="11"/>
      <c r="F5" s="12"/>
      <c r="G5" s="12"/>
      <c r="H5" s="12"/>
      <c r="I5" s="12"/>
      <c r="J5" s="13"/>
      <c r="K5" s="13"/>
      <c r="L5" s="14" t="s">
        <v>1</v>
      </c>
      <c r="M5" s="1"/>
      <c r="O5" s="3"/>
    </row>
    <row r="6" spans="1:15" ht="15">
      <c r="A6" s="1"/>
      <c r="B6" s="15"/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7" t="s">
        <v>9</v>
      </c>
      <c r="K6" s="18" t="s">
        <v>10</v>
      </c>
      <c r="L6" s="19" t="s">
        <v>11</v>
      </c>
      <c r="M6" s="1"/>
      <c r="O6" s="3"/>
    </row>
    <row r="7" spans="1:15" ht="15">
      <c r="A7" s="1"/>
      <c r="B7" s="20"/>
      <c r="C7" s="21"/>
      <c r="D7" s="22"/>
      <c r="E7" s="22"/>
      <c r="F7" s="22"/>
      <c r="G7" s="22"/>
      <c r="H7" s="22"/>
      <c r="I7" s="22"/>
      <c r="J7" s="23"/>
      <c r="K7" s="24"/>
      <c r="L7" s="19"/>
      <c r="M7" s="1"/>
      <c r="O7" s="3"/>
    </row>
    <row r="8" spans="1:15" ht="15">
      <c r="A8" s="1"/>
      <c r="B8" s="25">
        <v>2014</v>
      </c>
      <c r="C8" s="62">
        <v>10</v>
      </c>
      <c r="D8" s="62">
        <v>12</v>
      </c>
      <c r="E8" s="62">
        <v>10</v>
      </c>
      <c r="F8" s="62">
        <v>17</v>
      </c>
      <c r="G8" s="62">
        <v>12</v>
      </c>
      <c r="H8" s="62">
        <v>9</v>
      </c>
      <c r="I8" s="63">
        <f>SUM(C8:H8)</f>
        <v>70</v>
      </c>
      <c r="J8" s="26">
        <v>90</v>
      </c>
      <c r="K8" s="27">
        <f>I8*100/J8</f>
        <v>77.77777777777777</v>
      </c>
      <c r="L8" s="28">
        <v>2.62</v>
      </c>
      <c r="M8" s="1"/>
      <c r="O8" s="3"/>
    </row>
    <row r="9" spans="1:15" ht="15">
      <c r="A9" s="1"/>
      <c r="B9" s="25">
        <v>2015</v>
      </c>
      <c r="C9" s="29">
        <v>11</v>
      </c>
      <c r="D9" s="29">
        <v>16</v>
      </c>
      <c r="E9" s="29">
        <v>5</v>
      </c>
      <c r="F9" s="29">
        <v>6</v>
      </c>
      <c r="G9" s="29">
        <v>8</v>
      </c>
      <c r="H9" s="29">
        <v>8</v>
      </c>
      <c r="I9" s="68">
        <f>SUM(C9:H9)</f>
        <v>54</v>
      </c>
      <c r="J9" s="26">
        <v>90</v>
      </c>
      <c r="K9" s="27">
        <f>I9*100/J9</f>
        <v>60</v>
      </c>
      <c r="L9" s="28">
        <v>1.98</v>
      </c>
      <c r="M9" s="1"/>
      <c r="O9" s="3"/>
    </row>
    <row r="10" spans="1:15" ht="15">
      <c r="A10" s="1"/>
      <c r="B10" s="25">
        <v>2016</v>
      </c>
      <c r="C10" s="29">
        <v>10</v>
      </c>
      <c r="D10" s="29">
        <v>17</v>
      </c>
      <c r="E10" s="29">
        <v>5</v>
      </c>
      <c r="F10" s="29">
        <v>8</v>
      </c>
      <c r="G10" s="29">
        <v>8</v>
      </c>
      <c r="H10" s="29">
        <v>4</v>
      </c>
      <c r="I10" s="68">
        <f>SUM(C10:H10)</f>
        <v>52</v>
      </c>
      <c r="J10" s="26">
        <v>90</v>
      </c>
      <c r="K10" s="27">
        <f>I10*100/J10</f>
        <v>57.77777777777778</v>
      </c>
      <c r="L10" s="28">
        <v>1.89</v>
      </c>
      <c r="M10" s="1"/>
      <c r="O10" s="3"/>
    </row>
    <row r="11" spans="1:15" ht="16.5" customHeight="1">
      <c r="A11" s="1"/>
      <c r="B11" s="25">
        <v>2017</v>
      </c>
      <c r="C11" s="62">
        <v>15</v>
      </c>
      <c r="D11" s="62">
        <v>14</v>
      </c>
      <c r="E11" s="62">
        <v>6</v>
      </c>
      <c r="F11" s="62">
        <v>10</v>
      </c>
      <c r="G11" s="62">
        <v>2</v>
      </c>
      <c r="H11" s="62">
        <v>7</v>
      </c>
      <c r="I11" s="64">
        <f>SUM(C11:H11)</f>
        <v>54</v>
      </c>
      <c r="J11" s="26">
        <v>90</v>
      </c>
      <c r="K11" s="27">
        <f>I11*100/J11</f>
        <v>60</v>
      </c>
      <c r="L11" s="61"/>
      <c r="M11" s="1"/>
      <c r="O11" s="3"/>
    </row>
    <row r="12" spans="1:15" ht="15.75" thickBot="1">
      <c r="A12" s="1"/>
      <c r="B12" s="30" t="s">
        <v>12</v>
      </c>
      <c r="C12" s="65">
        <f aca="true" t="shared" si="0" ref="C12:J12">SUM(C7:C11)</f>
        <v>46</v>
      </c>
      <c r="D12" s="65">
        <f t="shared" si="0"/>
        <v>59</v>
      </c>
      <c r="E12" s="65">
        <f t="shared" si="0"/>
        <v>26</v>
      </c>
      <c r="F12" s="65">
        <f t="shared" si="0"/>
        <v>41</v>
      </c>
      <c r="G12" s="65">
        <f t="shared" si="0"/>
        <v>30</v>
      </c>
      <c r="H12" s="65">
        <f t="shared" si="0"/>
        <v>28</v>
      </c>
      <c r="I12" s="65">
        <f t="shared" si="0"/>
        <v>230</v>
      </c>
      <c r="J12" s="31">
        <f t="shared" si="0"/>
        <v>360</v>
      </c>
      <c r="K12" s="32">
        <f>I12*100/J12</f>
        <v>63.888888888888886</v>
      </c>
      <c r="L12" s="19"/>
      <c r="M12" s="1"/>
      <c r="O12" s="3"/>
    </row>
    <row r="13" spans="1:15" ht="15">
      <c r="A13" s="1"/>
      <c r="B13" s="33" t="s">
        <v>13</v>
      </c>
      <c r="C13" s="66">
        <f aca="true" t="shared" si="1" ref="C13:I13">C12/$I$12</f>
        <v>0.2</v>
      </c>
      <c r="D13" s="67">
        <f t="shared" si="1"/>
        <v>0.2565217391304348</v>
      </c>
      <c r="E13" s="67">
        <f>E12/$I$12</f>
        <v>0.11304347826086956</v>
      </c>
      <c r="F13" s="66">
        <f t="shared" si="1"/>
        <v>0.1782608695652174</v>
      </c>
      <c r="G13" s="67">
        <f t="shared" si="1"/>
        <v>0.13043478260869565</v>
      </c>
      <c r="H13" s="67">
        <f t="shared" si="1"/>
        <v>0.12173913043478261</v>
      </c>
      <c r="I13" s="67">
        <f t="shared" si="1"/>
        <v>1</v>
      </c>
      <c r="J13" s="34"/>
      <c r="K13" s="34"/>
      <c r="L13" s="19"/>
      <c r="M13" s="1"/>
      <c r="O13" s="3"/>
    </row>
    <row r="14" spans="1:15" ht="15.75" thickBot="1">
      <c r="A14" s="1"/>
      <c r="B14" s="35" t="s">
        <v>13</v>
      </c>
      <c r="C14" s="36" t="s">
        <v>14</v>
      </c>
      <c r="D14" s="37"/>
      <c r="E14" s="37"/>
      <c r="F14" s="36" t="s">
        <v>15</v>
      </c>
      <c r="G14" s="37"/>
      <c r="H14" s="37" t="s">
        <v>16</v>
      </c>
      <c r="I14" s="37">
        <v>100</v>
      </c>
      <c r="K14" s="38" t="s">
        <v>17</v>
      </c>
      <c r="L14" s="39">
        <v>2</v>
      </c>
      <c r="M14" s="1"/>
      <c r="O14" s="3"/>
    </row>
    <row r="15" spans="1:15" ht="15.75" thickBot="1">
      <c r="A15" s="1"/>
      <c r="B15" s="2"/>
      <c r="C15" s="2"/>
      <c r="D15" s="40" t="s">
        <v>18</v>
      </c>
      <c r="E15" s="41"/>
      <c r="F15" s="41"/>
      <c r="G15" s="41" t="s">
        <v>19</v>
      </c>
      <c r="H15" s="42" t="s">
        <v>20</v>
      </c>
      <c r="I15" s="43" t="s">
        <v>21</v>
      </c>
      <c r="K15" s="2"/>
      <c r="L15" s="2"/>
      <c r="M15" s="1"/>
      <c r="O15" s="3"/>
    </row>
    <row r="16" spans="1:15" ht="15.75" thickBot="1">
      <c r="A16" s="1"/>
      <c r="B16" s="2"/>
      <c r="C16" s="2"/>
      <c r="D16" s="44">
        <f>C13+D13</f>
        <v>0.4565217391304348</v>
      </c>
      <c r="E16" s="45"/>
      <c r="F16" s="46"/>
      <c r="G16" s="44">
        <f>F13+G13</f>
        <v>0.30869565217391304</v>
      </c>
      <c r="H16" s="60">
        <f>(E12+H12)/I12</f>
        <v>0.23478260869565218</v>
      </c>
      <c r="I16" s="47">
        <f>(D12+G12+E12+H12)/I12</f>
        <v>0.6217391304347826</v>
      </c>
      <c r="J16" s="72">
        <f>J12-I12</f>
        <v>130</v>
      </c>
      <c r="K16" s="2"/>
      <c r="L16" s="2"/>
      <c r="M16" s="1"/>
      <c r="O16" s="3"/>
    </row>
    <row r="17" spans="1:15" ht="15.75" thickBot="1">
      <c r="A17" s="1"/>
      <c r="B17" s="2"/>
      <c r="C17" s="2"/>
      <c r="D17" s="48"/>
      <c r="E17" s="48"/>
      <c r="F17" s="49"/>
      <c r="G17" s="50"/>
      <c r="H17" s="51"/>
      <c r="I17" s="48"/>
      <c r="J17" s="1"/>
      <c r="K17" s="2"/>
      <c r="L17" s="2"/>
      <c r="M17" s="1"/>
      <c r="O17" s="3"/>
    </row>
    <row r="18" spans="1:15" ht="15">
      <c r="A18" s="1"/>
      <c r="B18" s="1"/>
      <c r="C18" s="1"/>
      <c r="D18" s="52">
        <f>(C12+D12+E12)/$I$12</f>
        <v>0.5695652173913044</v>
      </c>
      <c r="E18" s="53"/>
      <c r="F18" s="54"/>
      <c r="G18" s="55">
        <f>(F12+G12+H12)/$I$12</f>
        <v>0.43043478260869567</v>
      </c>
      <c r="H18" s="6" t="s">
        <v>22</v>
      </c>
      <c r="I18" s="1"/>
      <c r="J18" s="56"/>
      <c r="K18" s="56"/>
      <c r="L18" s="56"/>
      <c r="M18" s="1"/>
      <c r="O18" s="3"/>
    </row>
    <row r="19" spans="1:15" ht="15">
      <c r="A19" s="1"/>
      <c r="B19" s="57"/>
      <c r="C19" s="57"/>
      <c r="D19" s="53"/>
      <c r="E19" s="53"/>
      <c r="F19" s="58"/>
      <c r="G19" s="53"/>
      <c r="H19" s="59"/>
      <c r="I19" s="1"/>
      <c r="J19" s="1"/>
      <c r="K19" s="1"/>
      <c r="L19" s="1"/>
      <c r="M19" s="1"/>
      <c r="O19" s="3"/>
    </row>
    <row r="20" spans="1:15" ht="15">
      <c r="A20" s="1"/>
      <c r="B20" s="69" t="s">
        <v>25</v>
      </c>
      <c r="C20" s="69"/>
      <c r="D20" s="70"/>
      <c r="E20" s="70"/>
      <c r="F20" s="71"/>
      <c r="G20" s="53"/>
      <c r="H20" s="59"/>
      <c r="I20" s="1"/>
      <c r="J20" s="1"/>
      <c r="K20" s="1"/>
      <c r="L20" s="1"/>
      <c r="M20" s="1"/>
      <c r="O20" s="3"/>
    </row>
    <row r="21" spans="1:15" ht="15">
      <c r="A21" s="1"/>
      <c r="B21" s="69" t="s">
        <v>26</v>
      </c>
      <c r="C21" s="69"/>
      <c r="D21" s="70"/>
      <c r="E21" s="70"/>
      <c r="F21" s="71"/>
      <c r="G21" s="53"/>
      <c r="H21" s="59"/>
      <c r="I21" s="1"/>
      <c r="J21" s="1"/>
      <c r="K21" s="1"/>
      <c r="L21" s="1"/>
      <c r="M21" s="1"/>
      <c r="O21" s="3"/>
    </row>
    <row r="22" ht="12.75">
      <c r="B22" t="s">
        <v>27</v>
      </c>
    </row>
    <row r="43" spans="3:8" ht="15">
      <c r="C43" s="25">
        <v>20</v>
      </c>
      <c r="D43" s="29">
        <v>18</v>
      </c>
      <c r="E43" s="29">
        <v>8</v>
      </c>
      <c r="F43" s="29">
        <v>9</v>
      </c>
      <c r="G43" s="29">
        <v>7</v>
      </c>
      <c r="H43" s="29">
        <v>8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Pinaas</dc:creator>
  <cp:keywords/>
  <dc:description/>
  <cp:lastModifiedBy>Thor Pinaas</cp:lastModifiedBy>
  <dcterms:created xsi:type="dcterms:W3CDTF">2010-12-07T16:16:21Z</dcterms:created>
  <dcterms:modified xsi:type="dcterms:W3CDTF">2018-04-03T19:32:04Z</dcterms:modified>
  <cp:category/>
  <cp:version/>
  <cp:contentType/>
  <cp:contentStatus/>
</cp:coreProperties>
</file>