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yd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<sst xmlns="http://schemas.openxmlformats.org/spreadsheetml/2006/main" count="26" uniqueCount="25">
  <si>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År</t>
  </si>
  <si>
    <t>SYD</t>
  </si>
  <si>
    <t>Ku/</t>
  </si>
  <si>
    <t>Okse 2 ½</t>
  </si>
  <si>
    <t>Okse 1 ½</t>
  </si>
  <si>
    <t>Oksekalv</t>
  </si>
  <si>
    <t>KU 2 ½</t>
  </si>
  <si>
    <t>Ku 1 ½</t>
  </si>
  <si>
    <t>Kukalv</t>
  </si>
  <si>
    <t>Sum felte dyr</t>
  </si>
  <si>
    <t xml:space="preserve">Tildelte </t>
  </si>
  <si>
    <t>Fellings %</t>
  </si>
  <si>
    <t>Okse</t>
  </si>
  <si>
    <t>SUM</t>
  </si>
  <si>
    <t>% fordel.</t>
  </si>
  <si>
    <t>&lt; 20</t>
  </si>
  <si>
    <t>Målsettning</t>
  </si>
  <si>
    <t xml:space="preserve">Okse </t>
  </si>
  <si>
    <t xml:space="preserve">Ku  </t>
  </si>
  <si>
    <t>Kalv</t>
  </si>
  <si>
    <t>inkl. kalv</t>
  </si>
  <si>
    <t>&gt; 25</t>
  </si>
  <si>
    <t>Skjeberg vestre og Ullerøy</t>
  </si>
  <si>
    <t>&lt; 19</t>
  </si>
  <si>
    <t>2010 - 2013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</si>
</sst>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\ 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8" xfId="0" applyFont="1" applyBorder="1" applyAlignment="1">
      <alignment/>
    </xf>
    <xf numFmtId="165" fontId="5" fillId="33" borderId="18" xfId="46" applyNumberFormat="1" applyFont="1" applyFill="1" applyBorder="1" applyAlignment="1">
      <alignment/>
    </xf>
    <xf numFmtId="165" fontId="5" fillId="0" borderId="18" xfId="46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5" fontId="3" fillId="0" borderId="31" xfId="46" applyNumberFormat="1" applyFont="1" applyBorder="1" applyAlignment="1">
      <alignment/>
    </xf>
    <xf numFmtId="165" fontId="3" fillId="0" borderId="32" xfId="46" applyNumberFormat="1" applyFont="1" applyBorder="1" applyAlignment="1">
      <alignment/>
    </xf>
    <xf numFmtId="165" fontId="3" fillId="0" borderId="32" xfId="0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5" fillId="34" borderId="18" xfId="46" applyNumberFormat="1" applyFont="1" applyFill="1" applyBorder="1" applyAlignment="1">
      <alignment/>
    </xf>
    <xf numFmtId="165" fontId="5" fillId="0" borderId="0" xfId="46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5" fillId="34" borderId="17" xfId="46" applyNumberFormat="1" applyFont="1" applyFill="1" applyBorder="1" applyAlignment="1">
      <alignment/>
    </xf>
    <xf numFmtId="165" fontId="3" fillId="0" borderId="33" xfId="46" applyNumberFormat="1" applyFont="1" applyFill="1" applyBorder="1" applyAlignment="1">
      <alignment/>
    </xf>
    <xf numFmtId="165" fontId="3" fillId="0" borderId="32" xfId="0" applyNumberFormat="1" applyFont="1" applyFill="1" applyBorder="1" applyAlignment="1">
      <alignment/>
    </xf>
    <xf numFmtId="165" fontId="3" fillId="0" borderId="32" xfId="46" applyNumberFormat="1" applyFont="1" applyFill="1" applyBorder="1" applyAlignment="1">
      <alignment/>
    </xf>
    <xf numFmtId="165" fontId="3" fillId="0" borderId="31" xfId="46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5" borderId="26" xfId="0" applyFont="1" applyFill="1" applyBorder="1" applyAlignment="1">
      <alignment/>
    </xf>
    <xf numFmtId="0" fontId="6" fillId="0" borderId="18" xfId="0" applyFont="1" applyBorder="1" applyAlignment="1">
      <alignment wrapText="1"/>
    </xf>
    <xf numFmtId="1" fontId="6" fillId="0" borderId="22" xfId="0" applyNumberFormat="1" applyFont="1" applyBorder="1" applyAlignment="1">
      <alignment wrapText="1"/>
    </xf>
    <xf numFmtId="0" fontId="6" fillId="0" borderId="17" xfId="0" applyFont="1" applyBorder="1" applyAlignment="1">
      <alignment/>
    </xf>
    <xf numFmtId="0" fontId="0" fillId="0" borderId="0" xfId="0" applyBorder="1" applyAlignment="1">
      <alignment/>
    </xf>
    <xf numFmtId="165" fontId="3" fillId="35" borderId="33" xfId="46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6" fillId="0" borderId="0" xfId="0" applyFont="1" applyFill="1" applyBorder="1" applyAlignment="1">
      <alignment/>
    </xf>
    <xf numFmtId="165" fontId="3" fillId="0" borderId="0" xfId="46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190500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52400"/>
          <a:ext cx="1685925" cy="428625"/>
          <a:chOff x="240" y="144"/>
          <a:chExt cx="1536" cy="372"/>
        </a:xfrm>
        <a:solidFill>
          <a:srgbClr val="FFFFFF"/>
        </a:solidFill>
      </xdr:grpSpPr>
      <xdr:pic>
        <xdr:nvPicPr>
          <xdr:cNvPr id="2" name="Picture 2" descr="hea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" y="144"/>
            <a:ext cx="1200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VAAP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" y="144"/>
            <a:ext cx="297" cy="3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2.421875" style="0" customWidth="1"/>
    <col min="3" max="3" width="11.28125" style="0" customWidth="1"/>
    <col min="4" max="4" width="10.8515625" style="0" customWidth="1"/>
    <col min="5" max="5" width="10.140625" style="0" customWidth="1"/>
    <col min="6" max="6" width="9.140625" style="0" customWidth="1"/>
    <col min="7" max="8" width="8.8515625" style="0" customWidth="1"/>
    <col min="9" max="9" width="15.28125" style="0" customWidth="1"/>
    <col min="10" max="10" width="12.140625" style="0" customWidth="1"/>
    <col min="11" max="11" width="15.421875" style="0" customWidth="1"/>
  </cols>
  <sheetData>
    <row r="1" spans="1:15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O1" s="3"/>
    </row>
    <row r="2" spans="1:15" ht="15.75">
      <c r="A2" s="1"/>
      <c r="B2" s="2"/>
      <c r="C2" s="2"/>
      <c r="D2" s="2"/>
      <c r="E2" s="49" t="s">
        <v>24</v>
      </c>
      <c r="F2" s="49"/>
      <c r="G2" s="49" t="s">
        <v>22</v>
      </c>
      <c r="H2" s="49"/>
      <c r="I2" s="49"/>
      <c r="J2" s="2"/>
      <c r="K2" s="2"/>
      <c r="L2" s="2"/>
      <c r="M2" s="1"/>
      <c r="O2" s="3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O3" s="3"/>
    </row>
    <row r="4" spans="1:15" ht="6" customHeight="1" thickBot="1">
      <c r="A4" s="4"/>
      <c r="B4" s="5"/>
      <c r="C4" s="6"/>
      <c r="D4" s="2"/>
      <c r="E4" s="2"/>
      <c r="F4" s="2"/>
      <c r="G4" s="2"/>
      <c r="H4" s="2"/>
      <c r="I4" s="2"/>
      <c r="J4" s="2"/>
      <c r="K4" s="7"/>
      <c r="L4" s="2"/>
      <c r="M4" s="1"/>
      <c r="O4" s="3"/>
    </row>
    <row r="5" spans="1:15" ht="16.5" thickBot="1">
      <c r="A5" s="1"/>
      <c r="B5" s="8" t="s">
        <v>0</v>
      </c>
      <c r="C5" s="9" t="s">
        <v>1</v>
      </c>
      <c r="D5" s="10"/>
      <c r="E5" s="10"/>
      <c r="F5" s="11"/>
      <c r="G5" s="11"/>
      <c r="H5" s="11"/>
      <c r="I5" s="11"/>
      <c r="J5" s="12"/>
      <c r="K5" s="12"/>
      <c r="L5" s="13" t="s">
        <v>2</v>
      </c>
      <c r="M5" s="1"/>
      <c r="O5" s="3"/>
    </row>
    <row r="6" spans="1:15" ht="15">
      <c r="A6" s="1"/>
      <c r="B6" s="14"/>
      <c r="C6" s="15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7" t="s">
        <v>10</v>
      </c>
      <c r="K6" s="17" t="s">
        <v>11</v>
      </c>
      <c r="L6" s="18" t="s">
        <v>12</v>
      </c>
      <c r="M6" s="1"/>
      <c r="O6" s="3"/>
    </row>
    <row r="7" spans="1:15" ht="15">
      <c r="A7" s="1"/>
      <c r="B7" s="14"/>
      <c r="C7" s="15"/>
      <c r="D7" s="19"/>
      <c r="E7" s="19"/>
      <c r="F7" s="19"/>
      <c r="G7" s="19"/>
      <c r="H7" s="19"/>
      <c r="I7" s="19"/>
      <c r="J7" s="20"/>
      <c r="K7" s="20"/>
      <c r="L7" s="18"/>
      <c r="M7" s="1"/>
      <c r="O7" s="3"/>
    </row>
    <row r="8" spans="1:15" ht="15.75">
      <c r="A8" s="1"/>
      <c r="B8" s="21">
        <v>2010</v>
      </c>
      <c r="C8" s="51">
        <v>2</v>
      </c>
      <c r="D8" s="22">
        <v>1</v>
      </c>
      <c r="E8" s="22">
        <v>1</v>
      </c>
      <c r="F8" s="22">
        <v>2</v>
      </c>
      <c r="G8" s="22">
        <v>1</v>
      </c>
      <c r="H8" s="22">
        <v>2</v>
      </c>
      <c r="I8" s="22">
        <f>SUM(C8:H8)</f>
        <v>9</v>
      </c>
      <c r="J8" s="22">
        <v>12</v>
      </c>
      <c r="K8" s="52">
        <f>100*I8/J8</f>
        <v>75</v>
      </c>
      <c r="L8" s="23">
        <v>5.6</v>
      </c>
      <c r="M8" s="1"/>
      <c r="O8" s="3"/>
    </row>
    <row r="9" spans="1:15" ht="15.75">
      <c r="A9" s="1"/>
      <c r="B9" s="21">
        <v>2011</v>
      </c>
      <c r="C9" s="26">
        <v>3</v>
      </c>
      <c r="D9" s="26">
        <v>3</v>
      </c>
      <c r="E9" s="26">
        <v>0</v>
      </c>
      <c r="F9" s="26">
        <v>0</v>
      </c>
      <c r="G9" s="26">
        <v>2</v>
      </c>
      <c r="H9" s="26">
        <v>1</v>
      </c>
      <c r="I9" s="22">
        <f>SUM(C9:H9)</f>
        <v>9</v>
      </c>
      <c r="J9" s="24">
        <v>12</v>
      </c>
      <c r="K9" s="52">
        <f>100*I9/J9</f>
        <v>75</v>
      </c>
      <c r="L9" s="25">
        <v>2.5</v>
      </c>
      <c r="M9" s="1"/>
      <c r="O9" s="3"/>
    </row>
    <row r="10" spans="1:15" ht="15.75">
      <c r="A10" s="1"/>
      <c r="B10" s="21">
        <v>2012</v>
      </c>
      <c r="C10" s="26">
        <v>1</v>
      </c>
      <c r="D10" s="26">
        <v>0</v>
      </c>
      <c r="E10" s="26">
        <v>2</v>
      </c>
      <c r="F10" s="26">
        <v>1</v>
      </c>
      <c r="G10" s="26">
        <v>4</v>
      </c>
      <c r="H10" s="26">
        <v>1</v>
      </c>
      <c r="I10" s="51">
        <f>SUM(C10:H10)</f>
        <v>9</v>
      </c>
      <c r="J10" s="51">
        <v>12</v>
      </c>
      <c r="K10" s="52">
        <f>100*I10/J10</f>
        <v>75</v>
      </c>
      <c r="L10" s="25">
        <v>3.5</v>
      </c>
      <c r="M10" s="1"/>
      <c r="O10" s="3"/>
    </row>
    <row r="11" spans="1:15" ht="14.25" customHeight="1">
      <c r="A11" s="1"/>
      <c r="B11" s="21">
        <v>2013</v>
      </c>
      <c r="C11" s="53">
        <v>2</v>
      </c>
      <c r="D11" s="53">
        <v>3</v>
      </c>
      <c r="E11" s="53">
        <v>0</v>
      </c>
      <c r="F11" s="53">
        <v>2</v>
      </c>
      <c r="G11" s="53">
        <v>2</v>
      </c>
      <c r="H11" s="53">
        <v>3</v>
      </c>
      <c r="I11" s="51">
        <f>SUM(C11:H11)</f>
        <v>12</v>
      </c>
      <c r="J11" s="51">
        <v>12</v>
      </c>
      <c r="K11" s="52">
        <f>100*I11/J11</f>
        <v>100</v>
      </c>
      <c r="L11" s="25">
        <v>1.75</v>
      </c>
      <c r="M11" s="1"/>
      <c r="O11" s="3"/>
    </row>
    <row r="12" spans="1:15" ht="15.75">
      <c r="A12" s="1"/>
      <c r="B12" s="21" t="s">
        <v>13</v>
      </c>
      <c r="C12" s="26">
        <f aca="true" t="shared" si="0" ref="C12:J12">SUM(C7:C11)</f>
        <v>8</v>
      </c>
      <c r="D12" s="26">
        <f t="shared" si="0"/>
        <v>7</v>
      </c>
      <c r="E12" s="26">
        <f t="shared" si="0"/>
        <v>3</v>
      </c>
      <c r="F12" s="26">
        <f t="shared" si="0"/>
        <v>5</v>
      </c>
      <c r="G12" s="26">
        <f t="shared" si="0"/>
        <v>9</v>
      </c>
      <c r="H12" s="26">
        <f t="shared" si="0"/>
        <v>7</v>
      </c>
      <c r="I12" s="26">
        <f t="shared" si="0"/>
        <v>39</v>
      </c>
      <c r="J12" s="26">
        <f t="shared" si="0"/>
        <v>48</v>
      </c>
      <c r="K12" s="52">
        <f>100*I12/J12</f>
        <v>81.25</v>
      </c>
      <c r="L12" s="18"/>
      <c r="M12" s="1"/>
      <c r="O12" s="3"/>
    </row>
    <row r="13" spans="1:15" ht="15.75">
      <c r="A13" s="1"/>
      <c r="B13" s="21" t="s">
        <v>14</v>
      </c>
      <c r="C13" s="27">
        <f aca="true" t="shared" si="1" ref="C13:I13">C12/$I$12</f>
        <v>0.20512820512820512</v>
      </c>
      <c r="D13" s="28">
        <f t="shared" si="1"/>
        <v>0.1794871794871795</v>
      </c>
      <c r="E13" s="28">
        <f t="shared" si="1"/>
        <v>0.07692307692307693</v>
      </c>
      <c r="F13" s="27">
        <f t="shared" si="1"/>
        <v>0.1282051282051282</v>
      </c>
      <c r="G13" s="28">
        <f t="shared" si="1"/>
        <v>0.23076923076923078</v>
      </c>
      <c r="H13" s="28">
        <f t="shared" si="1"/>
        <v>0.1794871794871795</v>
      </c>
      <c r="I13" s="28">
        <f t="shared" si="1"/>
        <v>1</v>
      </c>
      <c r="J13" s="29"/>
      <c r="K13" s="29"/>
      <c r="L13" s="18"/>
      <c r="M13" s="1"/>
      <c r="O13" s="3"/>
    </row>
    <row r="14" spans="1:15" ht="16.5" thickBot="1">
      <c r="A14" s="1"/>
      <c r="B14" s="30" t="s">
        <v>14</v>
      </c>
      <c r="C14" s="31" t="s">
        <v>15</v>
      </c>
      <c r="D14" s="32"/>
      <c r="E14" s="32"/>
      <c r="F14" s="31" t="s">
        <v>23</v>
      </c>
      <c r="G14" s="32"/>
      <c r="H14" s="50" t="s">
        <v>21</v>
      </c>
      <c r="I14" s="56">
        <v>100</v>
      </c>
      <c r="J14" s="33"/>
      <c r="K14" s="33" t="s">
        <v>16</v>
      </c>
      <c r="L14" s="34">
        <v>2</v>
      </c>
      <c r="M14" s="1"/>
      <c r="O14" s="3"/>
    </row>
    <row r="15" spans="1:15" ht="16.5" thickBot="1">
      <c r="A15" s="1"/>
      <c r="B15" s="2"/>
      <c r="C15" s="2"/>
      <c r="D15" s="35" t="s">
        <v>17</v>
      </c>
      <c r="E15" s="36"/>
      <c r="F15" s="36"/>
      <c r="G15" s="36" t="s">
        <v>18</v>
      </c>
      <c r="H15" s="36" t="s">
        <v>19</v>
      </c>
      <c r="I15" s="57"/>
      <c r="J15" s="1"/>
      <c r="K15" s="2"/>
      <c r="L15" s="2"/>
      <c r="M15" s="1"/>
      <c r="O15" s="3"/>
    </row>
    <row r="16" spans="1:15" ht="16.5" thickBot="1">
      <c r="A16" s="1"/>
      <c r="B16" s="2"/>
      <c r="C16" s="2"/>
      <c r="D16" s="37">
        <f>C13+D13</f>
        <v>0.3846153846153846</v>
      </c>
      <c r="E16" s="38"/>
      <c r="F16" s="39"/>
      <c r="G16" s="37">
        <f>F13+G13</f>
        <v>0.358974358974359</v>
      </c>
      <c r="H16" s="55">
        <f>(E12+H12)/I12</f>
        <v>0.2564102564102564</v>
      </c>
      <c r="I16" s="58"/>
      <c r="J16" s="1"/>
      <c r="K16" s="2"/>
      <c r="L16" s="2"/>
      <c r="M16" s="1"/>
      <c r="O16" s="3"/>
    </row>
    <row r="17" spans="1:15" ht="16.5" thickBot="1">
      <c r="A17" s="1"/>
      <c r="B17" s="2"/>
      <c r="C17" s="2"/>
      <c r="D17" s="40"/>
      <c r="E17" s="45"/>
      <c r="F17" s="46"/>
      <c r="G17" s="47"/>
      <c r="H17" s="48"/>
      <c r="I17" s="40"/>
      <c r="J17" s="1"/>
      <c r="K17" s="2"/>
      <c r="L17" s="2"/>
      <c r="M17" s="1"/>
      <c r="O17" s="3"/>
    </row>
    <row r="18" spans="1:15" ht="15.75">
      <c r="A18" s="1"/>
      <c r="B18" s="1"/>
      <c r="C18" s="1"/>
      <c r="D18" s="41">
        <f>(C12+D12+E12)/$I$12</f>
        <v>0.46153846153846156</v>
      </c>
      <c r="E18" s="42"/>
      <c r="F18" s="43"/>
      <c r="G18" s="44">
        <f>(F12+G12+H12)/$I$12</f>
        <v>0.5384615384615384</v>
      </c>
      <c r="H18" s="5" t="s">
        <v>20</v>
      </c>
      <c r="I18" s="1"/>
      <c r="J18" s="1"/>
      <c r="K18" s="1"/>
      <c r="L18" s="1"/>
      <c r="M18" s="1"/>
      <c r="O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32" spans="2:9" ht="15.75">
      <c r="B32" s="54"/>
      <c r="C32" s="49"/>
      <c r="D32" s="49"/>
      <c r="E32" s="49"/>
      <c r="F32" s="49"/>
      <c r="G32" s="49"/>
      <c r="H32" s="49"/>
      <c r="I32" s="5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Pinaas</dc:creator>
  <cp:keywords/>
  <dc:description/>
  <cp:lastModifiedBy>Thor Pinaas</cp:lastModifiedBy>
  <cp:lastPrinted>2012-12-17T19:42:56Z</cp:lastPrinted>
  <dcterms:created xsi:type="dcterms:W3CDTF">2010-12-07T16:09:19Z</dcterms:created>
  <dcterms:modified xsi:type="dcterms:W3CDTF">2014-03-03T16:05:47Z</dcterms:modified>
  <cp:category/>
  <cp:version/>
  <cp:contentType/>
  <cp:contentStatus/>
</cp:coreProperties>
</file>