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5360" windowHeight="80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<sst xmlns="http://schemas.openxmlformats.org/spreadsheetml/2006/main" count="28" uniqueCount="27">
  <si>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År</t>
  </si>
  <si>
    <t>Vald Tune</t>
  </si>
  <si>
    <t>Ku/</t>
  </si>
  <si>
    <t>Okse 2 ½</t>
  </si>
  <si>
    <t>Okse 1 ½</t>
  </si>
  <si>
    <t>Okse kalv</t>
  </si>
  <si>
    <t>KU 2 ½</t>
  </si>
  <si>
    <t>Ku 1 ½</t>
  </si>
  <si>
    <t>Ku kalv</t>
  </si>
  <si>
    <t>Sum felte dyr</t>
  </si>
  <si>
    <t>Tildelte dyr</t>
  </si>
  <si>
    <t>Fellings %</t>
  </si>
  <si>
    <t>okse</t>
  </si>
  <si>
    <t>SUM</t>
  </si>
  <si>
    <t>% fordel.</t>
  </si>
  <si>
    <t>&lt; 20,0</t>
  </si>
  <si>
    <t>&lt; 15,0</t>
  </si>
  <si>
    <t>&gt; 30,0</t>
  </si>
  <si>
    <t xml:space="preserve"> 35/år</t>
  </si>
  <si>
    <t>Målsettning</t>
  </si>
  <si>
    <t>1,5-2,0</t>
  </si>
  <si>
    <t>sum okse</t>
  </si>
  <si>
    <t>sum ku</t>
  </si>
  <si>
    <t>Sett inn ønsket avskytning for 2005 og se hvordan det slår ut på måloppnåelsen.</t>
  </si>
  <si>
    <t>Tall for 2002 er korrigert med resultatet av tannavlesning og viser avlest resultat.</t>
  </si>
  <si>
    <t>Tall for 2004 er korrigert med resultatet av tannavlesning og viser avlest resultat.</t>
  </si>
  <si>
    <t>Kvote for 2005 er øket etter begrunnet søknad og behandling i nemnda 24.05.05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</si>
</sst>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29"/>
      <name val="Arial"/>
      <family val="0"/>
    </font>
    <font>
      <b/>
      <sz val="12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9" xfId="0" applyFont="1" applyBorder="1" applyAlignment="1">
      <alignment horizontal="right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64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3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right" wrapText="1"/>
      <protection/>
    </xf>
    <xf numFmtId="164" fontId="5" fillId="0" borderId="11" xfId="0" applyNumberFormat="1" applyFont="1" applyBorder="1" applyAlignment="1" applyProtection="1">
      <alignment horizontal="right" wrapText="1"/>
      <protection/>
    </xf>
    <xf numFmtId="0" fontId="2" fillId="0" borderId="9" xfId="0" applyFont="1" applyBorder="1" applyAlignment="1">
      <alignment horizontal="right" wrapText="1"/>
    </xf>
    <xf numFmtId="0" fontId="8" fillId="0" borderId="30" xfId="0" applyFont="1" applyBorder="1" applyAlignment="1" applyProtection="1">
      <alignment/>
      <protection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2" fillId="0" borderId="13" xfId="0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3</xdr:col>
      <xdr:colOff>190500</xdr:colOff>
      <xdr:row>3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180975" y="152400"/>
          <a:ext cx="1685925" cy="466725"/>
          <a:chOff x="240" y="144"/>
          <a:chExt cx="1536" cy="37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6" y="144"/>
            <a:ext cx="1200" cy="2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0" y="144"/>
            <a:ext cx="297" cy="3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B1">
      <selection activeCell="K11" sqref="K11:L11"/>
    </sheetView>
  </sheetViews>
  <sheetFormatPr defaultColWidth="11.421875" defaultRowHeight="12.75"/>
  <cols>
    <col min="1" max="1" width="2.421875" style="0" customWidth="1"/>
    <col min="3" max="3" width="11.28125" style="0" customWidth="1"/>
    <col min="4" max="5" width="10.8515625" style="0" customWidth="1"/>
    <col min="6" max="6" width="9.140625" style="0" customWidth="1"/>
    <col min="7" max="8" width="8.8515625" style="0" customWidth="1"/>
    <col min="9" max="9" width="14.00390625" style="0" customWidth="1"/>
    <col min="10" max="10" width="12.140625" style="0" customWidth="1"/>
    <col min="11" max="11" width="15.42187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O1" s="2"/>
    </row>
    <row r="2" spans="2:15" ht="12.75">
      <c r="B2" s="1"/>
      <c r="C2" s="1"/>
      <c r="D2" s="1"/>
      <c r="E2" s="1"/>
      <c r="F2" s="1"/>
      <c r="G2" s="1"/>
      <c r="H2" s="1"/>
      <c r="I2" s="1"/>
      <c r="O2" s="2"/>
    </row>
    <row r="3" spans="2:15" ht="12.75">
      <c r="B3" s="1"/>
      <c r="C3" s="1"/>
      <c r="D3" s="1"/>
      <c r="E3" s="1"/>
      <c r="F3" s="1"/>
      <c r="G3" s="1"/>
      <c r="H3" s="1"/>
      <c r="I3" s="1"/>
      <c r="O3" s="2"/>
    </row>
    <row r="4" ht="13.5" thickBot="1">
      <c r="O4" s="2"/>
    </row>
    <row r="5" spans="2:15" ht="16.5" thickBot="1">
      <c r="B5" s="3" t="s">
        <v>0</v>
      </c>
      <c r="C5" s="4" t="s">
        <v>1</v>
      </c>
      <c r="D5" s="5"/>
      <c r="E5" s="5"/>
      <c r="F5" s="6"/>
      <c r="G5" s="6"/>
      <c r="H5" s="6"/>
      <c r="I5" s="6"/>
      <c r="J5" s="7"/>
      <c r="K5" s="7"/>
      <c r="L5" s="8" t="s">
        <v>2</v>
      </c>
      <c r="O5" s="2"/>
    </row>
    <row r="6" spans="2:15" ht="15">
      <c r="B6" s="9"/>
      <c r="C6" s="10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2" t="s">
        <v>10</v>
      </c>
      <c r="K6" s="12" t="s">
        <v>11</v>
      </c>
      <c r="L6" s="13" t="s">
        <v>12</v>
      </c>
      <c r="O6" s="2"/>
    </row>
    <row r="7" spans="2:15" ht="15">
      <c r="B7" s="9"/>
      <c r="C7" s="10"/>
      <c r="D7" s="11"/>
      <c r="E7" s="11"/>
      <c r="F7" s="11"/>
      <c r="G7" s="11"/>
      <c r="H7" s="11"/>
      <c r="I7" s="11"/>
      <c r="J7" s="12"/>
      <c r="K7" s="12"/>
      <c r="L7" s="13"/>
      <c r="O7" s="2"/>
    </row>
    <row r="8" spans="2:15" ht="15.75">
      <c r="B8" s="58">
        <v>2002</v>
      </c>
      <c r="C8" s="51">
        <v>6</v>
      </c>
      <c r="D8" s="51">
        <v>5</v>
      </c>
      <c r="E8" s="51">
        <v>8</v>
      </c>
      <c r="F8" s="51">
        <v>4</v>
      </c>
      <c r="G8" s="51">
        <v>2</v>
      </c>
      <c r="H8" s="51">
        <v>3</v>
      </c>
      <c r="I8" s="51">
        <f>SUM(C8:H8)</f>
        <v>28</v>
      </c>
      <c r="J8" s="52">
        <v>32</v>
      </c>
      <c r="K8" s="53">
        <f>I8*100/J8</f>
        <v>87.5</v>
      </c>
      <c r="L8" s="54">
        <v>1.8</v>
      </c>
      <c r="O8" s="2"/>
    </row>
    <row r="9" spans="2:15" ht="15.75">
      <c r="B9" s="50">
        <v>2003</v>
      </c>
      <c r="C9" s="51">
        <v>6</v>
      </c>
      <c r="D9" s="51">
        <v>8</v>
      </c>
      <c r="E9" s="51">
        <v>6</v>
      </c>
      <c r="F9" s="51">
        <v>4</v>
      </c>
      <c r="G9" s="51">
        <v>4</v>
      </c>
      <c r="H9" s="51">
        <v>5</v>
      </c>
      <c r="I9" s="51">
        <f>SUM(C9:H9)</f>
        <v>33</v>
      </c>
      <c r="J9" s="52">
        <v>32</v>
      </c>
      <c r="K9" s="53">
        <f>I9*100/J9</f>
        <v>103.125</v>
      </c>
      <c r="L9" s="54">
        <v>1.6</v>
      </c>
      <c r="O9" s="2"/>
    </row>
    <row r="10" spans="2:15" ht="15.75">
      <c r="B10" s="58">
        <v>2004</v>
      </c>
      <c r="C10" s="57">
        <v>7</v>
      </c>
      <c r="D10" s="57">
        <v>5</v>
      </c>
      <c r="E10" s="57">
        <v>9</v>
      </c>
      <c r="F10" s="57">
        <v>7</v>
      </c>
      <c r="G10" s="57">
        <v>4</v>
      </c>
      <c r="H10" s="57">
        <v>4</v>
      </c>
      <c r="I10" s="51">
        <f>SUM(C10:H10)</f>
        <v>36</v>
      </c>
      <c r="J10" s="55">
        <v>32</v>
      </c>
      <c r="K10" s="53">
        <f>I10*100/J10</f>
        <v>112.5</v>
      </c>
      <c r="L10" s="56">
        <v>2</v>
      </c>
      <c r="O10" s="2"/>
    </row>
    <row r="11" spans="2:15" ht="15.75">
      <c r="B11" s="17">
        <v>2005</v>
      </c>
      <c r="C11" s="61">
        <v>8</v>
      </c>
      <c r="D11" s="61">
        <v>11</v>
      </c>
      <c r="E11" s="61">
        <v>12</v>
      </c>
      <c r="F11" s="61">
        <v>8</v>
      </c>
      <c r="G11" s="61">
        <v>4</v>
      </c>
      <c r="H11" s="61">
        <v>6</v>
      </c>
      <c r="I11" s="48">
        <f>SUM(C11:H11)</f>
        <v>49</v>
      </c>
      <c r="J11" s="16">
        <v>50</v>
      </c>
      <c r="K11" s="14">
        <f>I11*100/J11</f>
        <v>98</v>
      </c>
      <c r="L11" s="54">
        <v>1.6</v>
      </c>
      <c r="O11" s="2"/>
    </row>
    <row r="12" spans="2:15" ht="7.5" customHeight="1" thickBot="1">
      <c r="B12" s="11"/>
      <c r="C12" s="18"/>
      <c r="D12" s="18"/>
      <c r="E12" s="18"/>
      <c r="F12" s="18"/>
      <c r="G12" s="18"/>
      <c r="H12" s="18"/>
      <c r="I12" s="18"/>
      <c r="J12" s="19"/>
      <c r="K12" s="20"/>
      <c r="L12" s="15"/>
      <c r="O12" s="2"/>
    </row>
    <row r="13" spans="2:15" ht="16.5" thickBot="1">
      <c r="B13" s="21" t="s">
        <v>13</v>
      </c>
      <c r="C13" s="3">
        <f>SUM(C7:C12)</f>
        <v>27</v>
      </c>
      <c r="D13" s="3">
        <f aca="true" t="shared" si="0" ref="D13:J13">SUM(D7:D12)</f>
        <v>29</v>
      </c>
      <c r="E13" s="3">
        <f t="shared" si="0"/>
        <v>35</v>
      </c>
      <c r="F13" s="3">
        <f t="shared" si="0"/>
        <v>23</v>
      </c>
      <c r="G13" s="3">
        <f t="shared" si="0"/>
        <v>14</v>
      </c>
      <c r="H13" s="3">
        <f t="shared" si="0"/>
        <v>18</v>
      </c>
      <c r="I13" s="3">
        <f t="shared" si="0"/>
        <v>146</v>
      </c>
      <c r="J13" s="3">
        <f t="shared" si="0"/>
        <v>146</v>
      </c>
      <c r="K13" s="22">
        <f>I13*100/J13</f>
        <v>100</v>
      </c>
      <c r="L13" s="15"/>
      <c r="O13" s="2"/>
    </row>
    <row r="14" spans="2:15" ht="16.5" thickBot="1">
      <c r="B14" s="23" t="s">
        <v>14</v>
      </c>
      <c r="C14" s="24">
        <f aca="true" t="shared" si="1" ref="C14:H14">C13*100/$I$13</f>
        <v>18.493150684931507</v>
      </c>
      <c r="D14" s="24">
        <f t="shared" si="1"/>
        <v>19.863013698630137</v>
      </c>
      <c r="E14" s="24">
        <f t="shared" si="1"/>
        <v>23.972602739726028</v>
      </c>
      <c r="F14" s="24">
        <f t="shared" si="1"/>
        <v>15.753424657534246</v>
      </c>
      <c r="G14" s="24">
        <f t="shared" si="1"/>
        <v>9.58904109589041</v>
      </c>
      <c r="H14" s="24">
        <f t="shared" si="1"/>
        <v>12.32876712328767</v>
      </c>
      <c r="I14" s="25">
        <v>100</v>
      </c>
      <c r="J14" s="26"/>
      <c r="K14" s="27"/>
      <c r="L14" s="28"/>
      <c r="O14" s="2"/>
    </row>
    <row r="15" spans="2:15" ht="16.5" thickBot="1">
      <c r="B15" s="29" t="s">
        <v>14</v>
      </c>
      <c r="C15" s="30" t="s">
        <v>15</v>
      </c>
      <c r="D15" s="31">
        <v>22</v>
      </c>
      <c r="E15" s="32"/>
      <c r="F15" s="30" t="s">
        <v>16</v>
      </c>
      <c r="G15" s="31">
        <v>12</v>
      </c>
      <c r="H15" s="33" t="s">
        <v>17</v>
      </c>
      <c r="I15" s="34">
        <v>100</v>
      </c>
      <c r="J15" s="35" t="s">
        <v>18</v>
      </c>
      <c r="K15" s="35" t="s">
        <v>19</v>
      </c>
      <c r="L15" s="36" t="s">
        <v>20</v>
      </c>
      <c r="O15" s="2"/>
    </row>
    <row r="16" spans="2:15" ht="16.5" thickBot="1">
      <c r="B16" s="37"/>
      <c r="C16" s="38" t="s">
        <v>21</v>
      </c>
      <c r="D16" s="38">
        <v>40</v>
      </c>
      <c r="E16" s="39"/>
      <c r="F16" s="39" t="s">
        <v>22</v>
      </c>
      <c r="G16" s="38">
        <v>30</v>
      </c>
      <c r="H16" s="40"/>
      <c r="I16" s="41"/>
      <c r="J16" s="42">
        <f>35*4</f>
        <v>140</v>
      </c>
      <c r="K16" s="42"/>
      <c r="L16" s="43"/>
      <c r="O16" s="2"/>
    </row>
    <row r="17" spans="2:15" ht="16.5" thickBot="1">
      <c r="B17" s="44"/>
      <c r="C17" s="45"/>
      <c r="D17" s="46">
        <f>C14+D14</f>
        <v>38.35616438356165</v>
      </c>
      <c r="E17" s="47"/>
      <c r="F17" s="39"/>
      <c r="G17" s="46">
        <f>F14+G14</f>
        <v>25.342465753424655</v>
      </c>
      <c r="H17" s="46">
        <f>E14+H14</f>
        <v>36.3013698630137</v>
      </c>
      <c r="I17" s="32"/>
      <c r="J17" s="44"/>
      <c r="K17" s="44"/>
      <c r="L17" s="21"/>
      <c r="O17" s="2"/>
    </row>
    <row r="18" ht="12.75">
      <c r="O18" s="2"/>
    </row>
    <row r="19" spans="3:15" ht="12.75">
      <c r="C19" s="49" t="s">
        <v>23</v>
      </c>
      <c r="O19" s="2"/>
    </row>
    <row r="20" spans="2:14" ht="12.75">
      <c r="B20" s="59" t="s">
        <v>24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2:14" ht="12.75">
      <c r="B21" s="59" t="s">
        <v>25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ht="12.75">
      <c r="B22" t="s">
        <v>26</v>
      </c>
    </row>
  </sheetData>
  <mergeCells count="2">
    <mergeCell ref="B20:N20"/>
    <mergeCell ref="B21:N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</dc:creator>
  <cp:keywords/>
  <dc:description/>
  <cp:lastModifiedBy>Thor</cp:lastModifiedBy>
  <dcterms:created xsi:type="dcterms:W3CDTF">2005-02-21T17:57:47Z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